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lara.bednarova" reservationPassword="0"/>
  <workbookPr/>
  <bookViews>
    <workbookView xWindow="240" yWindow="120" windowWidth="14940" windowHeight="9225" activeTab="0"/>
  </bookViews>
  <sheets>
    <sheet name="SO 000" sheetId="1" r:id="rId1"/>
    <sheet name="SO 251" sheetId="2" r:id="rId2"/>
    <sheet name="SO 901" sheetId="3" r:id="rId3"/>
  </sheets>
  <definedNames/>
  <calcPr/>
  <webPublishing/>
</workbook>
</file>

<file path=xl/sharedStrings.xml><?xml version="1.0" encoding="utf-8"?>
<sst xmlns="http://schemas.openxmlformats.org/spreadsheetml/2006/main" count="953" uniqueCount="310">
  <si>
    <t>ASPE10</t>
  </si>
  <si>
    <t>S</t>
  </si>
  <si>
    <t>Firma: ÚDRŽBA SILNIC Královéhradeckého kraje a.s.</t>
  </si>
  <si>
    <t>Soupis prací objektu</t>
  </si>
  <si>
    <t xml:space="preserve">Stavba: </t>
  </si>
  <si>
    <t>36602</t>
  </si>
  <si>
    <t>III/32549 Čermná, skalní masív u č. p. 207, aktualizace 2021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</si>
  <si>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</si>
  <si>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</si>
  <si>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</si>
  <si>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</si>
  <si>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</si>
  <si>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</si>
  <si>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</si>
  <si>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</si>
  <si>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</si>
  <si>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</si>
  <si>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</si>
  <si>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</si>
  <si>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</si>
  <si>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</si>
  <si>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</si>
  <si>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</si>
  <si>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</si>
  <si>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</si>
  <si>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</si>
  <si>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</si>
  <si>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</si>
  <si>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</si>
  <si>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</si>
  <si>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</si>
  <si>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</si>
  <si>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</si>
  <si>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</si>
  <si>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</si>
  <si>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</si>
  <si>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02910</t>
  </si>
  <si>
    <t/>
  </si>
  <si>
    <t>OSTATNÍ POŽADAVKY - ZEMĚMĚŘIČSKÁ MĚŘENÍ</t>
  </si>
  <si>
    <t>KPL</t>
  </si>
  <si>
    <t>PP</t>
  </si>
  <si>
    <t>Zaměření skutečného provedení díla ke kolaudaci stavby v délce stavby   
3x tištěné paré + 1x CD  
PEVNÁ CENA</t>
  </si>
  <si>
    <t>VV</t>
  </si>
  <si>
    <t>1=1,000 [A]</t>
  </si>
  <si>
    <t>TS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</si>
  <si>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</si>
  <si>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</si>
  <si>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</si>
  <si>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</si>
  <si>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zřízení vytyčovací sítě stavby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</si>
  <si>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</si>
  <si>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</si>
  <si>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(12x tiskem)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</si>
  <si>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</si>
  <si>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</si>
  <si>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DSP, PDPS pro objekty stavby. Ověřené podpisem odpovědného zástupce zhotovitele a správce stavby - tiskem ve 4 vyhotoveních a  
1 x na CD. Zadavatel poskytne dokumentaci ve formátu *PDF a *DWG.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</si>
  <si>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</si>
  <si>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</si>
  <si>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a dopracování dopravního značení, aktualizace dešťové kanalizace na základě skutečného stavu sítí v místě stavby.. Vypracuje autorizovaná osoba. Odsouhlasí správce stavby. Havarijní a povodňový plán. Tiskem 2x. Zadavatel poskytne dokumnetaci ve formátu *PDF. a *DWG.   
Na celou délku stavby.  
PEVNÁ CENA</t>
  </si>
  <si>
    <t>02946</t>
  </si>
  <si>
    <t>OSTAT POŽADAVKY - FOTODOKUMENTACE</t>
  </si>
  <si>
    <t>Fotodokumentace stavby  
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</si>
  <si>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</si>
  <si>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</si>
  <si>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02950</t>
  </si>
  <si>
    <t>OSTATNÍ POŽADAVKY - POSUDKY, KONTROLY, REVIZNÍ ZPRÁVY</t>
  </si>
  <si>
    <t>Pasportizace zástavby a objektů, které mohou být dotčeny stavbou před zahájením stavebních prací  
3x tiskem + 1x CD  
PEVNÁ CENA</t>
  </si>
  <si>
    <t>8</t>
  </si>
  <si>
    <t>02971</t>
  </si>
  <si>
    <t>OSTAT POŽADAVKY - GEOTECHNICKÝ MONITORING NA POVRCHU</t>
  </si>
  <si>
    <t>odborný dohled geologa - přejímka základové spáry jednotlivých dil. úseků a prohlídka obnažené části masivu včetně vypracování zprávy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</si>
  <si>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</si>
  <si>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</si>
  <si>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</si>
  <si>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</si>
  <si>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</si>
  <si>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</si>
  <si>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03101</t>
  </si>
  <si>
    <t>PAMĚTNÍ DESKA</t>
  </si>
  <si>
    <t>Osazení na kamenném podstavci po dokončení stavby dle vzoru objednatele.   
PEVNÁ CENA</t>
  </si>
  <si>
    <t>zahrnuje objednatelem povolené náklady na pořízení (event. pronájem), provozování, udržování a likvidaci zhotovitelova zařízení</t>
  </si>
  <si>
    <t>SO 251</t>
  </si>
  <si>
    <t>Zárubní zeď v km 5,293-5,392</t>
  </si>
  <si>
    <t>015111</t>
  </si>
  <si>
    <t>POPLATKY ZA LIKVIDACI ODPADŮ NEKONTAMINOVANÝCH - 17 05 04 VYTĚŽENÉ ZEMINY A HORNINY - I. TŘÍDA TĚŽITELNOSTI</t>
  </si>
  <si>
    <t>T</t>
  </si>
  <si>
    <t>Z položky 11332  18,45*2=36,900 [A] 
Z položky 13273  153*2=306,000 [B] 
Celkem: A+B=342,900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</si>
  <si>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</si>
  <si>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015112</t>
  </si>
  <si>
    <t>POPLATKY ZA LIKVIDACI ODPADŮ NEKONTAMINOVANÝCH - 17 05 04 VYTĚŽENÉ ZEMINY A HORNINY - II. TŘÍDA TĚŽITELNOSTI</t>
  </si>
  <si>
    <t>Z položky 12841  100*2=200,000 [A] 
Z položky 13843  65,6*2=131,200 [B] 
Celkem: A+B=331,200 [C]</t>
  </si>
  <si>
    <t>015130</t>
  </si>
  <si>
    <t>POPLATKY ZA LIKVIDACI ODPADŮ NEKONTAMINOVANÝCH - 17 03 02 VYBOURANÝ ASFALTOVÝ BETON BEZ DEHTU</t>
  </si>
  <si>
    <t>Z položky 11313  9,225*2,4=22,140 [A]</t>
  </si>
  <si>
    <t>015160</t>
  </si>
  <si>
    <t>POPLATKY ZA LIKVIDACI ODPADŮ NEKONTAMINOVANÝCH - 02 01 03 SMÝCENÉ STROMY A KEŘE</t>
  </si>
  <si>
    <t>Z položky 111208  odhad 20kg/m2  156*0,02=3,120 [A] 
Z položky 112208  odhad 50kg/1 pařez  7*0,05=0,350 [B] 
Celkem: A+B=3,470 [C]</t>
  </si>
  <si>
    <t>Zemní práce</t>
  </si>
  <si>
    <t>11120</t>
  </si>
  <si>
    <t>ODSTRANĚNÍ KŘOVIN</t>
  </si>
  <si>
    <t>M2</t>
  </si>
  <si>
    <t>Odstranění náletových křovin v místě řešené opěrné zdi - 
celková plocha 130*3=390,000 [A] 
pokrytí cca 30% 0,40*a=156,000 [B]</t>
  </si>
  <si>
    <t>odstranění křovin a stromů do průměru 100 mm  
doprava dřevin bez ohledu na vzdálenost  
spálení na hromadách nebo štěpkování</t>
  </si>
  <si>
    <t>11221</t>
  </si>
  <si>
    <t>ODSTRANĚNÍ PAŘEZŮ D DO 0,5M</t>
  </si>
  <si>
    <t>odstranění pařezů v místě stavby 7=7,000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</si>
  <si>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</si>
  <si>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11313</t>
  </si>
  <si>
    <t>ODSTRANĚNÍ KRYTU ZPEVNĚNÝCH PLOCH S ASFALTOVÝM POJIVEM</t>
  </si>
  <si>
    <t>M3</t>
  </si>
  <si>
    <t>Odstranění asfaltových vrstev u krajnice okolo řešené opěrné zdi  123*0,75*0,1=9,225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</si>
  <si>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</si>
  <si>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</si>
  <si>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</si>
  <si>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podkladních vrstev u krajnice okolo řešené opěrné zdi  123*0,75*0,2=18,450 [A]</t>
  </si>
  <si>
    <t>113764</t>
  </si>
  <si>
    <t>FRÉZOVÁNÍ DRÁŽKY PRŮŘEZU DO 400MM2 V ASFALTOVÉ VOZOVCE</t>
  </si>
  <si>
    <t>M</t>
  </si>
  <si>
    <t>Napojení nových a původních asfaltových vrstev + pracovní spáry v nových asfaltových vrstvách   
123+2*0,75=124,500 [A]</t>
  </si>
  <si>
    <t>Položka zahrnuje veškerou manipulaci s vybouranou sutí a s vybouranými hmotami vč. uložení na skládku.</t>
  </si>
  <si>
    <t>12841</t>
  </si>
  <si>
    <t>DOLAMOVÁNÍ ODKOPÁVEK TŘ. II</t>
  </si>
  <si>
    <t>Odbourání uvolněných a zvětralých částí stávajícího sklaního masivu - 
průměrně 0,2m3/1 m2  500*0,2=100,000 [A]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</si>
  <si>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</si>
  <si>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11</t>
  </si>
  <si>
    <t>13273</t>
  </si>
  <si>
    <t>HLOUBENÍ RÝH ŠÍŘ DO 2M PAŽ I NEPAŽ TŘ. I</t>
  </si>
  <si>
    <t>odměřeno z AutoCADu  218,61*0,7=153,027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</si>
  <si>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</si>
  <si>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</si>
  <si>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13843</t>
  </si>
  <si>
    <t>DOLAMOVÁNÍ HLOUBENÝCH VYKOPÁVEK TŘ. II</t>
  </si>
  <si>
    <t>odměřeno z AutoCADu  218,61*0,3=65,583 [A]</t>
  </si>
  <si>
    <t>Základy</t>
  </si>
  <si>
    <t>13</t>
  </si>
  <si>
    <t>21263</t>
  </si>
  <si>
    <t>TRATIVODY KOMPLET Z TRUB Z PLAST HMOT DN DO 150MM</t>
  </si>
  <si>
    <t>na délku úpravy  110=110,000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</si>
  <si>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</si>
  <si>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14</t>
  </si>
  <si>
    <t>272315</t>
  </si>
  <si>
    <t>ZÁKLADY Z PROSTÉHO BETONU DO C30/37</t>
  </si>
  <si>
    <t>(1,3+1,5)/2*0,8*99=110,880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</si>
  <si>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</si>
  <si>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15</t>
  </si>
  <si>
    <t>285393R</t>
  </si>
  <si>
    <t>KLUZNÉ TRNY Z BETONÁŘSKÉ VÝZTUŽE D DO 20MM DO VRTŮ</t>
  </si>
  <si>
    <t>Z jedné strany kluzný (pouzdro z plastové trubky DN40) - z druhé strany pevně vlepený trn, délka 990mm, DN20,  v dříku opěrné zdi 
celkem 93=93,000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</si>
  <si>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</si>
  <si>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</si>
  <si>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16</t>
  </si>
  <si>
    <t>327212R</t>
  </si>
  <si>
    <t>ZDI OPĚRNÉ, ZÁRUBNÍ, NÁBŘEŽNÍ Z LOMOVÉHO KAMENE NA MC</t>
  </si>
  <si>
    <t>dle specifikace v PD</t>
  </si>
  <si>
    <t>odměřeno z AutoCADu, viz pohled  383,77=383,770 [A]</t>
  </si>
  <si>
    <t>položka zahrnuje dodávku a osazení lomového kamene, jeho výběr a případnou úpravu, dodávku předepsané malty, spárování.</t>
  </si>
  <si>
    <t>Vodorovné konstrukce</t>
  </si>
  <si>
    <t>17</t>
  </si>
  <si>
    <t>451312</t>
  </si>
  <si>
    <t>PODKLADNÍ A VÝPLŇOVÉ VRSTVY Z PROSTÉHO BETONU C12/15</t>
  </si>
  <si>
    <t>Podkladní beton výplň v místech pod žulovou dlažbou a betonovým žlabem   
dle VPŘ 99*0,15*0,85=12,623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</si>
  <si>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</si>
  <si>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18</t>
  </si>
  <si>
    <t>458311</t>
  </si>
  <si>
    <t>VÝPLŇ ZA OPĚRAMI A ZDMI Z PROSTÉHO BETONU C8/10</t>
  </si>
  <si>
    <t>odměřeno z AutoCADu  viz PD 
zásyp suchý beton  67,88=67,880 [A] 
zásyp suchý beton doplnění  31,96=31,960 [B] 
Celkem: A+B=99,840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</si>
  <si>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</si>
  <si>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19</t>
  </si>
  <si>
    <t>458312</t>
  </si>
  <si>
    <t>VÝPLŇ ZA OPĚRAMI A ZDMI Z PROST BETONU DO C12/15</t>
  </si>
  <si>
    <t>těsnící vrstva za opěrami C12/15 X0   
odměřeno z Autocadu - viz VPŘ  19,32=19,320 [A]</t>
  </si>
  <si>
    <t>20</t>
  </si>
  <si>
    <t>45852</t>
  </si>
  <si>
    <t>VÝPLŇ ZA OPĚRAMI A ZDMI Z KAMENIVA DRCENÉHO</t>
  </si>
  <si>
    <t>odměřeno z AutoCADu  36,8=36,800 [A]</t>
  </si>
  <si>
    <t>položka zahrnuje dodávku předepsaného kameniva, mimostaveništní a vnitrostaveništní dopravu a jeho uložení  
není-li v zadávací dokumentaci uvedeno jinak, jedná se o nakupovaný materiál</t>
  </si>
  <si>
    <t>21</t>
  </si>
  <si>
    <t>46591</t>
  </si>
  <si>
    <t>DLAŽBY Z KAMENICKÝCH VÝROBKŮ</t>
  </si>
  <si>
    <t>Ukončení opěrné zdi - koruna - řezané kamenné desky kotvené pomocí ocelových kotev  
 99*0,5=49,500 [A]</t>
  </si>
  <si>
    <t>položka zahrnuje:  
- nutné zemní práce (svahování, úpravu pláně a pod.)  
- úpravu podkladu  
- zřízení spojovací vrstvy  
- zřízení lože dlažby z předepsaného materiálu  
- dodávku a uložení dlažby z předepsaných kamenických výrobků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</si>
  <si>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</si>
  <si>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22</t>
  </si>
  <si>
    <t>56210</t>
  </si>
  <si>
    <t>VOZOVKOVÉ VRSTVY Z MATERIÁLŮ STABIL CEMENTEM</t>
  </si>
  <si>
    <t>SC C8/10</t>
  </si>
  <si>
    <t>dle VPŘ a situace 
0,75*0,12*123=11,070 [A] 
a*1,10 =12,177 [B] včetně rezervy na vyrovnávky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</si>
  <si>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</si>
  <si>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23</t>
  </si>
  <si>
    <t>567303</t>
  </si>
  <si>
    <t>VRSTVY PRO OBNOVU A OPRAVY ZE ŠTĚRKODRTI</t>
  </si>
  <si>
    <t>Obnova štěrkových podkladních vrstev na kraji silnice   
123*0,75*0,3=27,675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</si>
  <si>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</si>
  <si>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24</t>
  </si>
  <si>
    <t>57473</t>
  </si>
  <si>
    <t>**</t>
  </si>
  <si>
    <t>VOZOVKOVÉ VÝZTUŽNÉ VRSTVY ZE SÍTÍ</t>
  </si>
  <si>
    <t>Vyztužení obnoveného asfaltového krytu (mezi ACL a ACO)  105*1,5=157,500 [A]</t>
  </si>
  <si>
    <t>- dodání sítě v požadované kvalitě a v množství včetně přesahů (přesahy započteny v jednotkové ceně)  
- očištění podkladu  
- pokládka sítě dle předepsaného technologického předpisu</t>
  </si>
  <si>
    <t>25</t>
  </si>
  <si>
    <t>5774AE</t>
  </si>
  <si>
    <t>VRSTVY PRO OBNOVU A OPRAVY Z ASF BETONU ACO 11+, 11S</t>
  </si>
  <si>
    <t>obrus ACO 11</t>
  </si>
  <si>
    <t>dle VPŘ a situace 
1,25*0,04*123=6,150 [A] 
a*1,20=7,380 [B] včetně rezervy na dopojení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</si>
  <si>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</si>
  <si>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26</t>
  </si>
  <si>
    <t>5774CG</t>
  </si>
  <si>
    <t>VRSTVY PRO OBNOVU A OPRAVY Z ASF BETONU ACL 16S, 16+</t>
  </si>
  <si>
    <t>ACP 16+</t>
  </si>
  <si>
    <t>dle VPŘ a situace 
1,00*0,06*123=7,380 [A] 
a*1,20=8,856 [B]  včetně rezervy na vyrovnávky</t>
  </si>
  <si>
    <t>27</t>
  </si>
  <si>
    <t>58212</t>
  </si>
  <si>
    <t>DLÁŽDĚNÉ KRYTY Z VELKÝCH KOSTEK DO LOŽE Z MC</t>
  </si>
  <si>
    <t>Žulová dlažba tl. 100mm do betonového lože, spáry vyplněné suchou cementovou maltou, v místech mezi lícem opěrné zdi a odvodňovacím žlabem 
99*0,51=50,490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</si>
  <si>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</si>
  <si>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Ostatní konstrukce a práce</t>
  </si>
  <si>
    <t>28</t>
  </si>
  <si>
    <t>917224</t>
  </si>
  <si>
    <t>SILNIČNÍ A CHODNÍKOVÉ OBRUBY Z BETONOVÝCH OBRUBNÍKŮ ŠÍŘ 150MM</t>
  </si>
  <si>
    <t>S boční opěrou, do betonového lože C30/37 XF4   
99+12+12=123,000 [A]</t>
  </si>
  <si>
    <t>Položka zahrnuje:  
dodání a pokládku betonových obrubníků o rozměrech předepsaných zadávací dokumentací  
betonové lože i boční betonovou opěrku.</t>
  </si>
  <si>
    <t>29</t>
  </si>
  <si>
    <t>919112</t>
  </si>
  <si>
    <t>ŘEZÁNÍ ASFALTOVÉHO KRYTU VOZOVEK TL DO 100MM</t>
  </si>
  <si>
    <t>Řezání původního asfaltového krytu před frézováním a bouráním  125=125,000 [A]</t>
  </si>
  <si>
    <t>položka zahrnuje řezání vozovkové vrstvy v předepsané tloušťce, včetně spotřeby vody</t>
  </si>
  <si>
    <t>30</t>
  </si>
  <si>
    <t>931182</t>
  </si>
  <si>
    <t>VÝPLŇ DILATAČNÍCH SPAR Z POLYSTYRENU TL 20MM</t>
  </si>
  <si>
    <t>Dilatace opěrné zdi  (3,3+5,5+5,5+5,9+4,9+4,3+3,75+3,2+2,6+2,1)*1=41,050 [A]</t>
  </si>
  <si>
    <t>položka zahrnuje dodávku a osazení předepsaného materiálu, očištění ploch spáry před úpravou, očištění okolí spáry po úpravě</t>
  </si>
  <si>
    <t>31</t>
  </si>
  <si>
    <t>93122</t>
  </si>
  <si>
    <t>VLOŽKA DILATAČ SPAR Z FÓLIÍ</t>
  </si>
  <si>
    <t>Překrytí dilatační spár na rubu opěrné zdi - geotextílie 1200g/m2   
 (3,3+5,5+5,5+5,9+4,9+4,3+3,75+3,2+2,6+2,1)*1=41,050 [A]</t>
  </si>
  <si>
    <t>32</t>
  </si>
  <si>
    <t>931314</t>
  </si>
  <si>
    <t>TĚSNĚNÍ DILATAČ SPAR ASF ZÁLIVKOU PRŮŘ DO 400MM2</t>
  </si>
  <si>
    <t>Napojení nových a původních asfaltových vrstev + pracovní spáry v nových asfaltových vrstvách  124,5=124,500 [A]</t>
  </si>
  <si>
    <t>položka zahrnuje dodávku a osazení předepsaného materiálu, očištění ploch spáry před úpravou, očištění okolí spáry po úpravě  
nezahrnuje těsnící profil</t>
  </si>
  <si>
    <t>33</t>
  </si>
  <si>
    <t>931336</t>
  </si>
  <si>
    <t>TĚSNĚNÍ DILATAČNÍCH SPAR POLYURETANOVÝM TMELEM PRŮŘEZU DO 800MM2</t>
  </si>
  <si>
    <t>Dilatace - trvale pružný tmel na líci opěrné zdi   
(3,3+5,5+5,5+5,9+4,9+4,3+3,75+3,2+2,6+2,1)*1=41,050 [A]</t>
  </si>
  <si>
    <t>34</t>
  </si>
  <si>
    <t>935212</t>
  </si>
  <si>
    <t>PŘÍKOPOVÉ ŽLABY Z BETON TVÁRNIC ŠÍŘ DO 600MM DO BETONU TL 100MM</t>
  </si>
  <si>
    <t>Šířka 340mm, včetně spárování  102=102,000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</si>
  <si>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</si>
  <si>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SO 901</t>
  </si>
  <si>
    <t>Dopravně -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</si>
  <si>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</si>
  <si>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</si>
  <si>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oplocení staveniště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 
PEVNÁ CENA.</t>
  </si>
  <si>
    <t>zahrnuje veškeré náklady spojené s objednatelem požadovanými zařízeními</t>
  </si>
  <si>
    <t>91400</t>
  </si>
  <si>
    <t>DOČASNÉ ZAKRYTÍ NEBO OTOČENÍ STÁVAJÍCÍCH DOPRAVNÍCH ZNAČEK</t>
  </si>
  <si>
    <t>odhad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</si>
  <si>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</si>
  <si>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914131</t>
  </si>
  <si>
    <t>R</t>
  </si>
  <si>
    <t>DOPRAVNÍ ZNAČKY ZÁKLADNÍ VELIKOSTI OCELOVÉ FÓLIE TŘ 2 - DODÁVKA A MONTÁŽ</t>
  </si>
  <si>
    <t>dodávka, montáž s přemístěním, nájemné po celou dobu stavby</t>
  </si>
  <si>
    <t>dle situace DZ  
15=15,000 [A]</t>
  </si>
  <si>
    <t>položka zahrnuje:  
- dodávku, montáž značek v požadovaném provedení a nájemné po celou dobu výstavby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</si>
  <si>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</si>
  <si>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</si>
  <si>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</si>
  <si>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914411</t>
  </si>
  <si>
    <t>DOPRAVNÍ ZNAČKY 100X150CM OCELOVÉ - DODÁVKA A MONTÁŽ</t>
  </si>
  <si>
    <t>dle situace DZ  
8=8,000 [A]</t>
  </si>
  <si>
    <t>položka zahrnuje:   
- dodávku, montáž značek v požadovaném provedení a nájemné po celou dobu stavby</t>
  </si>
  <si>
    <t>914413</t>
  </si>
  <si>
    <t>DOPRAVNÍ ZNAČKY 100X150CM OCELOVÉ - DEMONTÁŽ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</si>
  <si>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</si>
  <si>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</si>
  <si>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</si>
  <si>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</si>
  <si>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</si>
  <si>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</si>
  <si>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</si>
  <si>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</si>
  <si>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916151</t>
  </si>
  <si>
    <t>SEMAFOROVÁ PŘENOSNÁ SOUPRAVA - DOD A MONTÁŽ</t>
  </si>
  <si>
    <t>1 souprava 1=1,000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</si>
  <si>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</si>
  <si>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916153</t>
  </si>
  <si>
    <t>SEMAFOROVÁ PŘENOSNÁ SOUPRAVA - DEMONTÁŽ</t>
  </si>
  <si>
    <t>916321</t>
  </si>
  <si>
    <t>DOPRAVNÍ ZÁBRANY Z2 S FÓLIÍ TŘ 2 - DOD A MONTÁŽ</t>
  </si>
  <si>
    <t>dodávka, montáž s přemístěním, nájemné po celou dobu stavby včetně opravy objízdné trasy</t>
  </si>
  <si>
    <t>dle situace DIO 
2=2,000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</si>
  <si>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</si>
  <si>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</si>
  <si>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</si>
  <si>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916361</t>
  </si>
  <si>
    <t>SMĚROVACÍ DESKY Z4 OBOUSTR S FÓLIÍ TŘ 2 - DOD A MONTÁŽ</t>
  </si>
  <si>
    <t>40=40,000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</si>
  <si>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</si>
  <si>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916363</t>
  </si>
  <si>
    <t>SMĚROVACÍ DESKY Z4 OBOUSTR S FÓLIÍ TŘ 2 - DEMONTÁŽ</t>
  </si>
  <si>
    <t>916721</t>
  </si>
  <si>
    <t>UPEVŇOVACÍ KONSTR - PODKLADNÍ DESKA OD 28KG - DOD A MONTÁŽ</t>
  </si>
  <si>
    <t>SDZ 15+ 
IP 8*2+ 
Z2 2*2+ 
Z4 40=75,000 [A]</t>
  </si>
  <si>
    <t>916723</t>
  </si>
  <si>
    <t>UPEVŇOVACÍ KONSTR - PODKLADNÍ DESKA OD 28KG - DEMONTÁŽ</t>
  </si>
  <si>
    <t>916731</t>
  </si>
  <si>
    <t>UPEVŇOVACÍ KONSTR - OCEL STOJAN - DOD A MONTÁŽ</t>
  </si>
  <si>
    <t>916733</t>
  </si>
  <si>
    <t>UPEVŇOVACÍ KONSTR - OCEL STOJAN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</si>
</sst>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38.2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47</v>
      </c>
      <c s="24" t="s">
        <v>48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46</v>
      </c>
      <c s="19" t="s">
        <v>51</v>
      </c>
      <c s="24" t="s">
        <v>48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76.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53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63.7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63.75">
      <c r="A32" t="s">
        <v>44</v>
      </c>
      <c r="E32" s="29" t="s">
        <v>62</v>
      </c>
    </row>
    <row r="33" spans="1:16" ht="12.75">
      <c r="A33" s="19" t="s">
        <v>35</v>
      </c>
      <c s="23" t="s">
        <v>63</v>
      </c>
      <c s="23" t="s">
        <v>64</v>
      </c>
      <c s="19" t="s">
        <v>47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66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50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70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73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74</v>
      </c>
    </row>
    <row r="43" spans="1:5" ht="12.75">
      <c r="A43" s="30" t="s">
        <v>42</v>
      </c>
      <c r="E43" s="31" t="s">
        <v>75</v>
      </c>
    </row>
    <row r="44" spans="1:5" ht="89.25">
      <c r="A44" t="s">
        <v>44</v>
      </c>
      <c r="E44" s="29" t="s">
        <v>76</v>
      </c>
    </row>
    <row r="45" spans="1:16" ht="12.75">
      <c r="A45" s="19" t="s">
        <v>35</v>
      </c>
      <c s="23" t="s">
        <v>32</v>
      </c>
      <c s="23" t="s">
        <v>77</v>
      </c>
      <c s="19" t="s">
        <v>37</v>
      </c>
      <c s="24" t="s">
        <v>78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79</v>
      </c>
    </row>
    <row r="47" spans="1:5" ht="12.75">
      <c r="A47" s="30" t="s">
        <v>42</v>
      </c>
      <c r="E47" s="31" t="s">
        <v>43</v>
      </c>
    </row>
    <row r="48" spans="1:5" ht="25.5">
      <c r="A48" t="s">
        <v>44</v>
      </c>
      <c r="E48" s="29" t="s">
        <v>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0+O8+O25+O58+O71+O76+O97+O122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0+I8+I25+I58+I71+I76+I97+I122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81</v>
      </c>
      <c s="5"/>
      <c s="14" t="s">
        <v>82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9" t="s">
        <v>35</v>
      </c>
      <c s="23" t="s">
        <v>19</v>
      </c>
      <c s="23" t="s">
        <v>83</v>
      </c>
      <c s="19" t="s">
        <v>37</v>
      </c>
      <c s="24" t="s">
        <v>84</v>
      </c>
      <c s="25" t="s">
        <v>85</v>
      </c>
      <c s="26">
        <v>342.9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38.25">
      <c r="A11" s="30" t="s">
        <v>42</v>
      </c>
      <c r="E11" s="31" t="s">
        <v>86</v>
      </c>
    </row>
    <row r="12" spans="1:5" ht="140.25">
      <c r="A12" t="s">
        <v>44</v>
      </c>
      <c r="E12" s="29" t="s">
        <v>87</v>
      </c>
    </row>
    <row r="13" spans="1:16" ht="25.5">
      <c r="A13" s="19" t="s">
        <v>35</v>
      </c>
      <c s="23" t="s">
        <v>13</v>
      </c>
      <c s="23" t="s">
        <v>88</v>
      </c>
      <c s="19" t="s">
        <v>37</v>
      </c>
      <c s="24" t="s">
        <v>89</v>
      </c>
      <c s="25" t="s">
        <v>85</v>
      </c>
      <c s="26">
        <v>331.2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90</v>
      </c>
    </row>
    <row r="16" spans="1:5" ht="140.25">
      <c r="A16" t="s">
        <v>44</v>
      </c>
      <c r="E16" s="29" t="s">
        <v>87</v>
      </c>
    </row>
    <row r="17" spans="1:16" ht="25.5">
      <c r="A17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85</v>
      </c>
      <c s="26">
        <v>22.14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93</v>
      </c>
    </row>
    <row r="20" spans="1:5" ht="140.25">
      <c r="A20" t="s">
        <v>44</v>
      </c>
      <c r="E20" s="29" t="s">
        <v>87</v>
      </c>
    </row>
    <row r="21" spans="1:16" ht="25.5">
      <c r="A21" s="19" t="s">
        <v>35</v>
      </c>
      <c s="23" t="s">
        <v>23</v>
      </c>
      <c s="23" t="s">
        <v>94</v>
      </c>
      <c s="19" t="s">
        <v>37</v>
      </c>
      <c s="24" t="s">
        <v>95</v>
      </c>
      <c s="25" t="s">
        <v>85</v>
      </c>
      <c s="26">
        <v>3.47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38.25">
      <c r="A23" s="30" t="s">
        <v>42</v>
      </c>
      <c r="E23" s="31" t="s">
        <v>96</v>
      </c>
    </row>
    <row r="24" spans="1:5" ht="140.25">
      <c r="A24" t="s">
        <v>44</v>
      </c>
      <c r="E24" s="29" t="s">
        <v>87</v>
      </c>
    </row>
    <row r="25" spans="1:18" ht="12.75" customHeight="1">
      <c r="A25" s="5" t="s">
        <v>33</v>
      </c>
      <c s="5"/>
      <c s="35" t="s">
        <v>19</v>
      </c>
      <c s="5"/>
      <c s="21" t="s">
        <v>97</v>
      </c>
      <c s="5"/>
      <c s="5"/>
      <c s="5"/>
      <c s="36">
        <f>0+Q25</f>
      </c>
      <c r="O25">
        <f>0+R25</f>
      </c>
      <c r="Q25">
        <f>0+I26+I30+I34+I38+I42+I46+I50+I54</f>
      </c>
      <c>
        <f>0+O26+O30+O34+O38+O42+O46+O50+O54</f>
      </c>
    </row>
    <row r="26" spans="1:16" ht="12.75">
      <c r="A26" s="19" t="s">
        <v>35</v>
      </c>
      <c s="23" t="s">
        <v>25</v>
      </c>
      <c s="23" t="s">
        <v>98</v>
      </c>
      <c s="19" t="s">
        <v>37</v>
      </c>
      <c s="24" t="s">
        <v>99</v>
      </c>
      <c s="25" t="s">
        <v>100</v>
      </c>
      <c s="26">
        <v>156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38.25">
      <c r="A28" s="30" t="s">
        <v>42</v>
      </c>
      <c r="E28" s="31" t="s">
        <v>101</v>
      </c>
    </row>
    <row r="29" spans="1:5" ht="38.25">
      <c r="A29" t="s">
        <v>44</v>
      </c>
      <c r="E29" s="29" t="s">
        <v>102</v>
      </c>
    </row>
    <row r="30" spans="1:16" ht="12.75">
      <c r="A30" s="19" t="s">
        <v>35</v>
      </c>
      <c s="23" t="s">
        <v>27</v>
      </c>
      <c s="23" t="s">
        <v>103</v>
      </c>
      <c s="19" t="s">
        <v>37</v>
      </c>
      <c s="24" t="s">
        <v>104</v>
      </c>
      <c s="25" t="s">
        <v>73</v>
      </c>
      <c s="26">
        <v>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105</v>
      </c>
    </row>
    <row r="33" spans="1:5" ht="114.75">
      <c r="A33" t="s">
        <v>44</v>
      </c>
      <c r="E33" s="29" t="s">
        <v>106</v>
      </c>
    </row>
    <row r="34" spans="1:16" ht="12.75">
      <c r="A34" s="19" t="s">
        <v>35</v>
      </c>
      <c s="23" t="s">
        <v>63</v>
      </c>
      <c s="23" t="s">
        <v>107</v>
      </c>
      <c s="19" t="s">
        <v>37</v>
      </c>
      <c s="24" t="s">
        <v>108</v>
      </c>
      <c s="25" t="s">
        <v>109</v>
      </c>
      <c s="26">
        <v>9.225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110</v>
      </c>
    </row>
    <row r="37" spans="1:5" ht="63.75">
      <c r="A37" t="s">
        <v>44</v>
      </c>
      <c r="E37" s="29" t="s">
        <v>111</v>
      </c>
    </row>
    <row r="38" spans="1:16" ht="25.5">
      <c r="A38" s="19" t="s">
        <v>35</v>
      </c>
      <c s="23" t="s">
        <v>67</v>
      </c>
      <c s="23" t="s">
        <v>112</v>
      </c>
      <c s="19" t="s">
        <v>37</v>
      </c>
      <c s="24" t="s">
        <v>113</v>
      </c>
      <c s="25" t="s">
        <v>109</v>
      </c>
      <c s="26">
        <v>18.45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114</v>
      </c>
    </row>
    <row r="41" spans="1:5" ht="63.75">
      <c r="A41" t="s">
        <v>44</v>
      </c>
      <c r="E41" s="29" t="s">
        <v>111</v>
      </c>
    </row>
    <row r="42" spans="1:16" ht="12.75">
      <c r="A42" s="19" t="s">
        <v>35</v>
      </c>
      <c s="23" t="s">
        <v>30</v>
      </c>
      <c s="23" t="s">
        <v>115</v>
      </c>
      <c s="19" t="s">
        <v>37</v>
      </c>
      <c s="24" t="s">
        <v>116</v>
      </c>
      <c s="25" t="s">
        <v>117</v>
      </c>
      <c s="26">
        <v>124.5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38.25">
      <c r="A44" s="30" t="s">
        <v>42</v>
      </c>
      <c r="E44" s="31" t="s">
        <v>118</v>
      </c>
    </row>
    <row r="45" spans="1:5" ht="25.5">
      <c r="A45" t="s">
        <v>44</v>
      </c>
      <c r="E45" s="29" t="s">
        <v>119</v>
      </c>
    </row>
    <row r="46" spans="1:16" ht="12.75">
      <c r="A46" s="19" t="s">
        <v>35</v>
      </c>
      <c s="23" t="s">
        <v>32</v>
      </c>
      <c s="23" t="s">
        <v>120</v>
      </c>
      <c s="19" t="s">
        <v>37</v>
      </c>
      <c s="24" t="s">
        <v>121</v>
      </c>
      <c s="25" t="s">
        <v>109</v>
      </c>
      <c s="26">
        <v>100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25.5">
      <c r="A48" s="30" t="s">
        <v>42</v>
      </c>
      <c r="E48" s="31" t="s">
        <v>122</v>
      </c>
    </row>
    <row r="49" spans="1:5" ht="344.25">
      <c r="A49" t="s">
        <v>44</v>
      </c>
      <c r="E49" s="29" t="s">
        <v>123</v>
      </c>
    </row>
    <row r="50" spans="1:16" ht="12.75">
      <c r="A50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109</v>
      </c>
      <c s="26">
        <v>153.027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127</v>
      </c>
    </row>
    <row r="53" spans="1:5" ht="318.75">
      <c r="A53" t="s">
        <v>44</v>
      </c>
      <c r="E53" s="29" t="s">
        <v>128</v>
      </c>
    </row>
    <row r="54" spans="1:16" ht="12.75">
      <c r="A54" s="19" t="s">
        <v>35</v>
      </c>
      <c s="23" t="s">
        <v>129</v>
      </c>
      <c s="23" t="s">
        <v>130</v>
      </c>
      <c s="19" t="s">
        <v>37</v>
      </c>
      <c s="24" t="s">
        <v>131</v>
      </c>
      <c s="25" t="s">
        <v>109</v>
      </c>
      <c s="26">
        <v>65.583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132</v>
      </c>
    </row>
    <row r="57" spans="1:5" ht="344.25">
      <c r="A57" t="s">
        <v>44</v>
      </c>
      <c r="E57" s="29" t="s">
        <v>123</v>
      </c>
    </row>
    <row r="58" spans="1:18" ht="12.75" customHeight="1">
      <c r="A58" s="5" t="s">
        <v>33</v>
      </c>
      <c s="5"/>
      <c s="35" t="s">
        <v>13</v>
      </c>
      <c s="5"/>
      <c s="21" t="s">
        <v>133</v>
      </c>
      <c s="5"/>
      <c s="5"/>
      <c s="5"/>
      <c s="36">
        <f>0+Q58</f>
      </c>
      <c r="O58">
        <f>0+R58</f>
      </c>
      <c r="Q58">
        <f>0+I59+I63+I67</f>
      </c>
      <c>
        <f>0+O59+O63+O67</f>
      </c>
    </row>
    <row r="59" spans="1:16" ht="12.75">
      <c r="A59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117</v>
      </c>
      <c s="26">
        <v>110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137</v>
      </c>
    </row>
    <row r="62" spans="1:5" ht="165.75">
      <c r="A62" t="s">
        <v>44</v>
      </c>
      <c r="E62" s="29" t="s">
        <v>138</v>
      </c>
    </row>
    <row r="63" spans="1:16" ht="12.75">
      <c r="A63" s="19" t="s">
        <v>35</v>
      </c>
      <c s="23" t="s">
        <v>139</v>
      </c>
      <c s="23" t="s">
        <v>140</v>
      </c>
      <c s="19" t="s">
        <v>37</v>
      </c>
      <c s="24" t="s">
        <v>141</v>
      </c>
      <c s="25" t="s">
        <v>109</v>
      </c>
      <c s="26">
        <v>110.88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142</v>
      </c>
    </row>
    <row r="66" spans="1:5" ht="369.75">
      <c r="A66" t="s">
        <v>44</v>
      </c>
      <c r="E66" s="29" t="s">
        <v>143</v>
      </c>
    </row>
    <row r="67" spans="1:16" ht="12.75">
      <c r="A67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73</v>
      </c>
      <c s="26">
        <v>93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38.25">
      <c r="A69" s="30" t="s">
        <v>42</v>
      </c>
      <c r="E69" s="31" t="s">
        <v>147</v>
      </c>
    </row>
    <row r="70" spans="1:5" ht="63.75">
      <c r="A70" t="s">
        <v>44</v>
      </c>
      <c r="E70" s="29" t="s">
        <v>148</v>
      </c>
    </row>
    <row r="71" spans="1:18" ht="12.75" customHeight="1">
      <c r="A71" s="5" t="s">
        <v>33</v>
      </c>
      <c s="5"/>
      <c s="35" t="s">
        <v>12</v>
      </c>
      <c s="5"/>
      <c s="21" t="s">
        <v>149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109</v>
      </c>
      <c s="26">
        <v>383.77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153</v>
      </c>
    </row>
    <row r="74" spans="1:5" ht="12.75">
      <c r="A74" s="30" t="s">
        <v>42</v>
      </c>
      <c r="E74" s="31" t="s">
        <v>154</v>
      </c>
    </row>
    <row r="75" spans="1:5" ht="25.5">
      <c r="A75" t="s">
        <v>44</v>
      </c>
      <c r="E75" s="29" t="s">
        <v>155</v>
      </c>
    </row>
    <row r="76" spans="1:18" ht="12.75" customHeight="1">
      <c r="A76" s="5" t="s">
        <v>33</v>
      </c>
      <c s="5"/>
      <c s="35" t="s">
        <v>23</v>
      </c>
      <c s="5"/>
      <c s="21" t="s">
        <v>156</v>
      </c>
      <c s="5"/>
      <c s="5"/>
      <c s="5"/>
      <c s="36">
        <f>0+Q76</f>
      </c>
      <c r="O76">
        <f>0+R76</f>
      </c>
      <c r="Q76">
        <f>0+I77+I81+I85+I89+I93</f>
      </c>
      <c>
        <f>0+O77+O81+O85+O89+O93</f>
      </c>
    </row>
    <row r="77" spans="1:16" ht="12.75">
      <c r="A77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109</v>
      </c>
      <c s="26">
        <v>12.623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25.5">
      <c r="A79" s="30" t="s">
        <v>42</v>
      </c>
      <c r="E79" s="31" t="s">
        <v>160</v>
      </c>
    </row>
    <row r="80" spans="1:5" ht="369.75">
      <c r="A80" t="s">
        <v>44</v>
      </c>
      <c r="E80" s="29" t="s">
        <v>161</v>
      </c>
    </row>
    <row r="81" spans="1:16" ht="12.75">
      <c r="A81" s="19" t="s">
        <v>35</v>
      </c>
      <c s="23" t="s">
        <v>162</v>
      </c>
      <c s="23" t="s">
        <v>163</v>
      </c>
      <c s="19" t="s">
        <v>37</v>
      </c>
      <c s="24" t="s">
        <v>164</v>
      </c>
      <c s="25" t="s">
        <v>109</v>
      </c>
      <c s="26">
        <v>99.84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51">
      <c r="A83" s="30" t="s">
        <v>42</v>
      </c>
      <c r="E83" s="31" t="s">
        <v>165</v>
      </c>
    </row>
    <row r="84" spans="1:5" ht="369.75">
      <c r="A84" t="s">
        <v>44</v>
      </c>
      <c r="E84" s="29" t="s">
        <v>166</v>
      </c>
    </row>
    <row r="85" spans="1:16" ht="12.75">
      <c r="A85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109</v>
      </c>
      <c s="26">
        <v>19.32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37</v>
      </c>
    </row>
    <row r="87" spans="1:5" ht="25.5">
      <c r="A87" s="30" t="s">
        <v>42</v>
      </c>
      <c r="E87" s="31" t="s">
        <v>170</v>
      </c>
    </row>
    <row r="88" spans="1:5" ht="369.75">
      <c r="A88" t="s">
        <v>44</v>
      </c>
      <c r="E88" s="29" t="s">
        <v>166</v>
      </c>
    </row>
    <row r="89" spans="1:16" ht="12.75">
      <c r="A89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109</v>
      </c>
      <c s="26">
        <v>36.8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37</v>
      </c>
    </row>
    <row r="91" spans="1:5" ht="12.75">
      <c r="A91" s="30" t="s">
        <v>42</v>
      </c>
      <c r="E91" s="31" t="s">
        <v>174</v>
      </c>
    </row>
    <row r="92" spans="1:5" ht="38.25">
      <c r="A92" t="s">
        <v>44</v>
      </c>
      <c r="E92" s="29" t="s">
        <v>175</v>
      </c>
    </row>
    <row r="93" spans="1:16" ht="12.75">
      <c r="A93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100</v>
      </c>
      <c s="26">
        <v>49.5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37</v>
      </c>
    </row>
    <row r="95" spans="1:5" ht="38.25">
      <c r="A95" s="30" t="s">
        <v>42</v>
      </c>
      <c r="E95" s="31" t="s">
        <v>179</v>
      </c>
    </row>
    <row r="96" spans="1:5" ht="127.5">
      <c r="A96" t="s">
        <v>44</v>
      </c>
      <c r="E96" s="29" t="s">
        <v>180</v>
      </c>
    </row>
    <row r="97" spans="1:18" ht="12.75" customHeight="1">
      <c r="A97" s="5" t="s">
        <v>33</v>
      </c>
      <c s="5"/>
      <c s="35" t="s">
        <v>25</v>
      </c>
      <c s="5"/>
      <c s="21" t="s">
        <v>181</v>
      </c>
      <c s="5"/>
      <c s="5"/>
      <c s="5"/>
      <c s="36">
        <f>0+Q97</f>
      </c>
      <c r="O97">
        <f>0+R97</f>
      </c>
      <c r="Q97">
        <f>0+I98+I102+I106+I110+I114+I118</f>
      </c>
      <c>
        <f>0+O98+O102+O106+O110+O114+O118</f>
      </c>
    </row>
    <row r="98" spans="1:16" ht="12.75">
      <c r="A98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109</v>
      </c>
      <c s="26">
        <v>12.177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185</v>
      </c>
    </row>
    <row r="100" spans="1:5" ht="38.25">
      <c r="A100" s="30" t="s">
        <v>42</v>
      </c>
      <c r="E100" s="31" t="s">
        <v>186</v>
      </c>
    </row>
    <row r="101" spans="1:5" ht="127.5">
      <c r="A101" t="s">
        <v>44</v>
      </c>
      <c r="E101" s="29" t="s">
        <v>187</v>
      </c>
    </row>
    <row r="102" spans="1:16" ht="12.75">
      <c r="A102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109</v>
      </c>
      <c s="26">
        <v>27.675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191</v>
      </c>
    </row>
    <row r="105" spans="1:5" ht="51">
      <c r="A105" t="s">
        <v>44</v>
      </c>
      <c r="E105" s="29" t="s">
        <v>192</v>
      </c>
    </row>
    <row r="106" spans="1:16" ht="12.75">
      <c r="A106" s="19" t="s">
        <v>35</v>
      </c>
      <c s="23" t="s">
        <v>193</v>
      </c>
      <c s="23" t="s">
        <v>194</v>
      </c>
      <c s="19" t="s">
        <v>195</v>
      </c>
      <c s="24" t="s">
        <v>196</v>
      </c>
      <c s="25" t="s">
        <v>100</v>
      </c>
      <c s="26">
        <v>157.5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197</v>
      </c>
    </row>
    <row r="109" spans="1:5" ht="51">
      <c r="A109" t="s">
        <v>44</v>
      </c>
      <c r="E109" s="29" t="s">
        <v>198</v>
      </c>
    </row>
    <row r="110" spans="1:16" ht="12.75">
      <c r="A110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109</v>
      </c>
      <c s="26">
        <v>7.38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202</v>
      </c>
    </row>
    <row r="112" spans="1:5" ht="38.25">
      <c r="A112" s="30" t="s">
        <v>42</v>
      </c>
      <c r="E112" s="31" t="s">
        <v>203</v>
      </c>
    </row>
    <row r="113" spans="1:5" ht="204">
      <c r="A113" t="s">
        <v>44</v>
      </c>
      <c r="E113" s="29" t="s">
        <v>204</v>
      </c>
    </row>
    <row r="114" spans="1:16" ht="12.75">
      <c r="A114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109</v>
      </c>
      <c s="26">
        <v>8.856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208</v>
      </c>
    </row>
    <row r="116" spans="1:5" ht="38.25">
      <c r="A116" s="30" t="s">
        <v>42</v>
      </c>
      <c r="E116" s="31" t="s">
        <v>209</v>
      </c>
    </row>
    <row r="117" spans="1:5" ht="204">
      <c r="A117" t="s">
        <v>44</v>
      </c>
      <c r="E117" s="29" t="s">
        <v>204</v>
      </c>
    </row>
    <row r="118" spans="1:16" ht="12.75">
      <c r="A118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100</v>
      </c>
      <c s="26">
        <v>50.49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38.25">
      <c r="A120" s="30" t="s">
        <v>42</v>
      </c>
      <c r="E120" s="31" t="s">
        <v>213</v>
      </c>
    </row>
    <row r="121" spans="1:5" ht="153">
      <c r="A121" t="s">
        <v>44</v>
      </c>
      <c r="E121" s="29" t="s">
        <v>214</v>
      </c>
    </row>
    <row r="122" spans="1:18" ht="12.75" customHeight="1">
      <c r="A122" s="5" t="s">
        <v>33</v>
      </c>
      <c s="5"/>
      <c s="35" t="s">
        <v>30</v>
      </c>
      <c s="5"/>
      <c s="21" t="s">
        <v>215</v>
      </c>
      <c s="5"/>
      <c s="5"/>
      <c s="5"/>
      <c s="36">
        <f>0+Q122</f>
      </c>
      <c r="O122">
        <f>0+R122</f>
      </c>
      <c r="Q122">
        <f>0+I123+I127+I131+I135+I139+I143+I147</f>
      </c>
      <c>
        <f>0+O123+O127+O131+O135+O139+O143+O147</f>
      </c>
    </row>
    <row r="123" spans="1:16" ht="12.75">
      <c r="A123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117</v>
      </c>
      <c s="26">
        <v>123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37</v>
      </c>
    </row>
    <row r="125" spans="1:5" ht="25.5">
      <c r="A125" s="30" t="s">
        <v>42</v>
      </c>
      <c r="E125" s="31" t="s">
        <v>219</v>
      </c>
    </row>
    <row r="126" spans="1:5" ht="51">
      <c r="A126" t="s">
        <v>44</v>
      </c>
      <c r="E126" s="29" t="s">
        <v>220</v>
      </c>
    </row>
    <row r="127" spans="1:16" ht="12.75">
      <c r="A127" s="19" t="s">
        <v>35</v>
      </c>
      <c s="23" t="s">
        <v>221</v>
      </c>
      <c s="23" t="s">
        <v>222</v>
      </c>
      <c s="19" t="s">
        <v>37</v>
      </c>
      <c s="24" t="s">
        <v>223</v>
      </c>
      <c s="25" t="s">
        <v>117</v>
      </c>
      <c s="26">
        <v>125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37</v>
      </c>
    </row>
    <row r="129" spans="1:5" ht="12.75">
      <c r="A129" s="30" t="s">
        <v>42</v>
      </c>
      <c r="E129" s="31" t="s">
        <v>224</v>
      </c>
    </row>
    <row r="130" spans="1:5" ht="25.5">
      <c r="A130" t="s">
        <v>44</v>
      </c>
      <c r="E130" s="29" t="s">
        <v>225</v>
      </c>
    </row>
    <row r="131" spans="1:16" ht="12.75">
      <c r="A131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100</v>
      </c>
      <c s="26">
        <v>41.05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42</v>
      </c>
      <c r="E133" s="31" t="s">
        <v>229</v>
      </c>
    </row>
    <row r="134" spans="1:5" ht="25.5">
      <c r="A134" t="s">
        <v>44</v>
      </c>
      <c r="E134" s="29" t="s">
        <v>230</v>
      </c>
    </row>
    <row r="135" spans="1:16" ht="12.75">
      <c r="A135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100</v>
      </c>
      <c s="26">
        <v>41.05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25.5">
      <c r="A137" s="30" t="s">
        <v>42</v>
      </c>
      <c r="E137" s="31" t="s">
        <v>234</v>
      </c>
    </row>
    <row r="138" spans="1:5" ht="25.5">
      <c r="A138" t="s">
        <v>44</v>
      </c>
      <c r="E138" s="29" t="s">
        <v>230</v>
      </c>
    </row>
    <row r="139" spans="1:16" ht="12.75">
      <c r="A139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117</v>
      </c>
      <c s="26">
        <v>124.5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25.5">
      <c r="A141" s="30" t="s">
        <v>42</v>
      </c>
      <c r="E141" s="31" t="s">
        <v>238</v>
      </c>
    </row>
    <row r="142" spans="1:5" ht="38.25">
      <c r="A142" t="s">
        <v>44</v>
      </c>
      <c r="E142" s="29" t="s">
        <v>239</v>
      </c>
    </row>
    <row r="143" spans="1:16" ht="25.5">
      <c r="A143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117</v>
      </c>
      <c s="26">
        <v>41.05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25.5">
      <c r="A145" s="30" t="s">
        <v>42</v>
      </c>
      <c r="E145" s="31" t="s">
        <v>243</v>
      </c>
    </row>
    <row r="146" spans="1:5" ht="38.25">
      <c r="A146" t="s">
        <v>44</v>
      </c>
      <c r="E146" s="29" t="s">
        <v>239</v>
      </c>
    </row>
    <row r="147" spans="1:16" ht="12.75">
      <c r="A147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117</v>
      </c>
      <c s="26">
        <v>102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247</v>
      </c>
    </row>
    <row r="150" spans="1:5" ht="89.25">
      <c r="A150" t="s">
        <v>44</v>
      </c>
      <c r="E150" s="29" t="s">
        <v>248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249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249</v>
      </c>
      <c s="5"/>
      <c s="14" t="s">
        <v>250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251</v>
      </c>
      <c s="19" t="s">
        <v>37</v>
      </c>
      <c s="24" t="s">
        <v>252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253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254</v>
      </c>
    </row>
    <row r="13" spans="1:18" ht="12.75" customHeight="1">
      <c r="A13" s="5" t="s">
        <v>33</v>
      </c>
      <c s="5"/>
      <c s="35" t="s">
        <v>30</v>
      </c>
      <c s="5"/>
      <c s="21" t="s">
        <v>215</v>
      </c>
      <c s="5"/>
      <c s="5"/>
      <c s="5"/>
      <c s="36">
        <f>0+Q13</f>
      </c>
      <c r="O13">
        <f>0+R13</f>
      </c>
      <c r="Q13">
        <f>0+I14+I18+I22+I26+I30+I34+I38+I42+I46+I50+I54+I58+I62+I66+I70+I74+I78</f>
      </c>
      <c>
        <f>0+O14+O18+O22+O26+O30+O34+O38+O42+O46+O50+O54+O58+O62+O66+O70+O74+O78</f>
      </c>
    </row>
    <row r="14" spans="1:16" ht="12.75">
      <c r="A14" s="19" t="s">
        <v>35</v>
      </c>
      <c s="23" t="s">
        <v>13</v>
      </c>
      <c s="23" t="s">
        <v>255</v>
      </c>
      <c s="19" t="s">
        <v>37</v>
      </c>
      <c s="24" t="s">
        <v>256</v>
      </c>
      <c s="25" t="s">
        <v>73</v>
      </c>
      <c s="26">
        <v>10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257</v>
      </c>
    </row>
    <row r="17" spans="1:5" ht="38.25">
      <c r="A17" t="s">
        <v>44</v>
      </c>
      <c r="E17" s="29" t="s">
        <v>258</v>
      </c>
    </row>
    <row r="18" spans="1:16" ht="25.5">
      <c r="A18" s="19" t="s">
        <v>35</v>
      </c>
      <c s="23" t="s">
        <v>12</v>
      </c>
      <c s="23" t="s">
        <v>259</v>
      </c>
      <c s="19" t="s">
        <v>260</v>
      </c>
      <c s="24" t="s">
        <v>261</v>
      </c>
      <c s="25" t="s">
        <v>73</v>
      </c>
      <c s="26">
        <v>15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262</v>
      </c>
    </row>
    <row r="20" spans="1:5" ht="25.5">
      <c r="A20" s="30" t="s">
        <v>42</v>
      </c>
      <c r="E20" s="31" t="s">
        <v>263</v>
      </c>
    </row>
    <row r="21" spans="1:5" ht="38.25">
      <c r="A21" t="s">
        <v>44</v>
      </c>
      <c r="E21" s="29" t="s">
        <v>264</v>
      </c>
    </row>
    <row r="22" spans="1:16" ht="12.75">
      <c r="A22" s="19" t="s">
        <v>35</v>
      </c>
      <c s="23" t="s">
        <v>23</v>
      </c>
      <c s="23" t="s">
        <v>265</v>
      </c>
      <c s="19" t="s">
        <v>37</v>
      </c>
      <c s="24" t="s">
        <v>266</v>
      </c>
      <c s="25" t="s">
        <v>73</v>
      </c>
      <c s="26">
        <v>15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263</v>
      </c>
    </row>
    <row r="25" spans="1:5" ht="25.5">
      <c r="A25" t="s">
        <v>44</v>
      </c>
      <c r="E25" s="29" t="s">
        <v>267</v>
      </c>
    </row>
    <row r="26" spans="1:16" ht="12.75">
      <c r="A26" s="19" t="s">
        <v>35</v>
      </c>
      <c s="23" t="s">
        <v>25</v>
      </c>
      <c s="23" t="s">
        <v>268</v>
      </c>
      <c s="19" t="s">
        <v>260</v>
      </c>
      <c s="24" t="s">
        <v>269</v>
      </c>
      <c s="25" t="s">
        <v>73</v>
      </c>
      <c s="26">
        <v>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262</v>
      </c>
    </row>
    <row r="28" spans="1:5" ht="25.5">
      <c r="A28" s="30" t="s">
        <v>42</v>
      </c>
      <c r="E28" s="31" t="s">
        <v>270</v>
      </c>
    </row>
    <row r="29" spans="1:5" ht="38.25">
      <c r="A29" t="s">
        <v>44</v>
      </c>
      <c r="E29" s="29" t="s">
        <v>271</v>
      </c>
    </row>
    <row r="30" spans="1:16" ht="12.75">
      <c r="A30" s="19" t="s">
        <v>35</v>
      </c>
      <c s="23" t="s">
        <v>27</v>
      </c>
      <c s="23" t="s">
        <v>272</v>
      </c>
      <c s="19" t="s">
        <v>37</v>
      </c>
      <c s="24" t="s">
        <v>273</v>
      </c>
      <c s="25" t="s">
        <v>73</v>
      </c>
      <c s="26">
        <v>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25.5">
      <c r="A32" s="30" t="s">
        <v>42</v>
      </c>
      <c r="E32" s="31" t="s">
        <v>270</v>
      </c>
    </row>
    <row r="33" spans="1:5" ht="25.5">
      <c r="A33" t="s">
        <v>44</v>
      </c>
      <c r="E33" s="29" t="s">
        <v>267</v>
      </c>
    </row>
    <row r="34" spans="1:16" ht="12.75">
      <c r="A34" s="19" t="s">
        <v>35</v>
      </c>
      <c s="23" t="s">
        <v>63</v>
      </c>
      <c s="23" t="s">
        <v>274</v>
      </c>
      <c s="19" t="s">
        <v>260</v>
      </c>
      <c s="24" t="s">
        <v>275</v>
      </c>
      <c s="25" t="s">
        <v>73</v>
      </c>
      <c s="26">
        <v>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276</v>
      </c>
    </row>
    <row r="36" spans="1:5" ht="25.5">
      <c r="A36" s="30" t="s">
        <v>42</v>
      </c>
      <c r="E36" s="31" t="s">
        <v>277</v>
      </c>
    </row>
    <row r="37" spans="1:5" ht="76.5">
      <c r="A37" t="s">
        <v>44</v>
      </c>
      <c r="E37" s="29" t="s">
        <v>278</v>
      </c>
    </row>
    <row r="38" spans="1:16" ht="12.75">
      <c r="A38" s="19" t="s">
        <v>35</v>
      </c>
      <c s="23" t="s">
        <v>67</v>
      </c>
      <c s="23" t="s">
        <v>279</v>
      </c>
      <c s="19" t="s">
        <v>37</v>
      </c>
      <c s="24" t="s">
        <v>280</v>
      </c>
      <c s="25" t="s">
        <v>73</v>
      </c>
      <c s="26">
        <v>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42</v>
      </c>
      <c r="E40" s="31" t="s">
        <v>75</v>
      </c>
    </row>
    <row r="41" spans="1:5" ht="25.5">
      <c r="A41" t="s">
        <v>44</v>
      </c>
      <c r="E41" s="29" t="s">
        <v>281</v>
      </c>
    </row>
    <row r="42" spans="1:16" ht="12.75">
      <c r="A42" s="19" t="s">
        <v>35</v>
      </c>
      <c s="23" t="s">
        <v>30</v>
      </c>
      <c s="23" t="s">
        <v>282</v>
      </c>
      <c s="19" t="s">
        <v>260</v>
      </c>
      <c s="24" t="s">
        <v>283</v>
      </c>
      <c s="25" t="s">
        <v>73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262</v>
      </c>
    </row>
    <row r="44" spans="1:5" ht="12.75">
      <c r="A44" s="30" t="s">
        <v>42</v>
      </c>
      <c r="E44" s="31" t="s">
        <v>284</v>
      </c>
    </row>
    <row r="45" spans="1:5" ht="76.5">
      <c r="A45" t="s">
        <v>44</v>
      </c>
      <c r="E45" s="29" t="s">
        <v>285</v>
      </c>
    </row>
    <row r="46" spans="1:16" ht="12.75">
      <c r="A46" s="19" t="s">
        <v>35</v>
      </c>
      <c s="23" t="s">
        <v>32</v>
      </c>
      <c s="23" t="s">
        <v>286</v>
      </c>
      <c s="19" t="s">
        <v>37</v>
      </c>
      <c s="24" t="s">
        <v>287</v>
      </c>
      <c s="25" t="s">
        <v>73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42</v>
      </c>
      <c r="E48" s="31" t="s">
        <v>43</v>
      </c>
    </row>
    <row r="49" spans="1:5" ht="25.5">
      <c r="A49" t="s">
        <v>44</v>
      </c>
      <c r="E49" s="29" t="s">
        <v>281</v>
      </c>
    </row>
    <row r="50" spans="1:16" ht="12.75">
      <c r="A50" s="19" t="s">
        <v>35</v>
      </c>
      <c s="23" t="s">
        <v>124</v>
      </c>
      <c s="23" t="s">
        <v>288</v>
      </c>
      <c s="19" t="s">
        <v>260</v>
      </c>
      <c s="24" t="s">
        <v>289</v>
      </c>
      <c s="25" t="s">
        <v>73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290</v>
      </c>
    </row>
    <row r="52" spans="1:5" ht="25.5">
      <c r="A52" s="30" t="s">
        <v>42</v>
      </c>
      <c r="E52" s="31" t="s">
        <v>291</v>
      </c>
    </row>
    <row r="53" spans="1:5" ht="63.75">
      <c r="A53" t="s">
        <v>44</v>
      </c>
      <c r="E53" s="29" t="s">
        <v>292</v>
      </c>
    </row>
    <row r="54" spans="1:16" ht="12.75">
      <c r="A54" s="19" t="s">
        <v>35</v>
      </c>
      <c s="23" t="s">
        <v>129</v>
      </c>
      <c s="23" t="s">
        <v>293</v>
      </c>
      <c s="19" t="s">
        <v>37</v>
      </c>
      <c s="24" t="s">
        <v>294</v>
      </c>
      <c s="25" t="s">
        <v>73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12.75">
      <c r="A56" s="30" t="s">
        <v>42</v>
      </c>
      <c r="E56" s="31" t="s">
        <v>75</v>
      </c>
    </row>
    <row r="57" spans="1:5" ht="25.5">
      <c r="A57" t="s">
        <v>44</v>
      </c>
      <c r="E57" s="29" t="s">
        <v>281</v>
      </c>
    </row>
    <row r="58" spans="1:16" ht="12.75">
      <c r="A58" s="19" t="s">
        <v>35</v>
      </c>
      <c s="23" t="s">
        <v>134</v>
      </c>
      <c s="23" t="s">
        <v>295</v>
      </c>
      <c s="19" t="s">
        <v>260</v>
      </c>
      <c s="24" t="s">
        <v>296</v>
      </c>
      <c s="25" t="s">
        <v>73</v>
      </c>
      <c s="26">
        <v>40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262</v>
      </c>
    </row>
    <row r="60" spans="1:5" ht="12.75">
      <c r="A60" s="30" t="s">
        <v>42</v>
      </c>
      <c r="E60" s="31" t="s">
        <v>297</v>
      </c>
    </row>
    <row r="61" spans="1:5" ht="51">
      <c r="A61" t="s">
        <v>44</v>
      </c>
      <c r="E61" s="29" t="s">
        <v>298</v>
      </c>
    </row>
    <row r="62" spans="1:16" ht="12.75">
      <c r="A62" s="19" t="s">
        <v>35</v>
      </c>
      <c s="23" t="s">
        <v>139</v>
      </c>
      <c s="23" t="s">
        <v>299</v>
      </c>
      <c s="19" t="s">
        <v>37</v>
      </c>
      <c s="24" t="s">
        <v>300</v>
      </c>
      <c s="25" t="s">
        <v>73</v>
      </c>
      <c s="26">
        <v>40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297</v>
      </c>
    </row>
    <row r="65" spans="1:5" ht="25.5">
      <c r="A65" t="s">
        <v>44</v>
      </c>
      <c r="E65" s="29" t="s">
        <v>281</v>
      </c>
    </row>
    <row r="66" spans="1:16" ht="12.75">
      <c r="A66" s="19" t="s">
        <v>35</v>
      </c>
      <c s="23" t="s">
        <v>144</v>
      </c>
      <c s="23" t="s">
        <v>301</v>
      </c>
      <c s="19" t="s">
        <v>260</v>
      </c>
      <c s="24" t="s">
        <v>302</v>
      </c>
      <c s="25" t="s">
        <v>73</v>
      </c>
      <c s="26">
        <v>75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290</v>
      </c>
    </row>
    <row r="68" spans="1:5" ht="51">
      <c r="A68" s="30" t="s">
        <v>42</v>
      </c>
      <c r="E68" s="31" t="s">
        <v>303</v>
      </c>
    </row>
    <row r="69" spans="1:5" ht="63.75">
      <c r="A69" t="s">
        <v>44</v>
      </c>
      <c r="E69" s="29" t="s">
        <v>292</v>
      </c>
    </row>
    <row r="70" spans="1:16" ht="12.75">
      <c r="A70" s="19" t="s">
        <v>35</v>
      </c>
      <c s="23" t="s">
        <v>150</v>
      </c>
      <c s="23" t="s">
        <v>304</v>
      </c>
      <c s="19" t="s">
        <v>37</v>
      </c>
      <c s="24" t="s">
        <v>305</v>
      </c>
      <c s="25" t="s">
        <v>73</v>
      </c>
      <c s="26">
        <v>75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51">
      <c r="A72" s="30" t="s">
        <v>42</v>
      </c>
      <c r="E72" s="31" t="s">
        <v>303</v>
      </c>
    </row>
    <row r="73" spans="1:5" ht="25.5">
      <c r="A73" t="s">
        <v>44</v>
      </c>
      <c r="E73" s="29" t="s">
        <v>281</v>
      </c>
    </row>
    <row r="74" spans="1:16" ht="12.75">
      <c r="A74" s="19" t="s">
        <v>35</v>
      </c>
      <c s="23" t="s">
        <v>157</v>
      </c>
      <c s="23" t="s">
        <v>306</v>
      </c>
      <c s="19" t="s">
        <v>260</v>
      </c>
      <c s="24" t="s">
        <v>307</v>
      </c>
      <c s="25" t="s">
        <v>73</v>
      </c>
      <c s="26">
        <v>75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290</v>
      </c>
    </row>
    <row r="76" spans="1:5" ht="51">
      <c r="A76" s="30" t="s">
        <v>42</v>
      </c>
      <c r="E76" s="31" t="s">
        <v>303</v>
      </c>
    </row>
    <row r="77" spans="1:5" ht="63.75">
      <c r="A77" t="s">
        <v>44</v>
      </c>
      <c r="E77" s="29" t="s">
        <v>292</v>
      </c>
    </row>
    <row r="78" spans="1:16" ht="12.75">
      <c r="A78" s="19" t="s">
        <v>35</v>
      </c>
      <c s="23" t="s">
        <v>162</v>
      </c>
      <c s="23" t="s">
        <v>308</v>
      </c>
      <c s="19" t="s">
        <v>37</v>
      </c>
      <c s="24" t="s">
        <v>309</v>
      </c>
      <c s="25" t="s">
        <v>73</v>
      </c>
      <c s="26">
        <v>75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51">
      <c r="A80" s="30" t="s">
        <v>42</v>
      </c>
      <c r="E80" s="31" t="s">
        <v>303</v>
      </c>
    </row>
    <row r="81" spans="1:5" ht="25.5">
      <c r="A81" t="s">
        <v>44</v>
      </c>
      <c r="E81" s="29" t="s">
        <v>281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